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<sst xmlns="http://schemas.openxmlformats.org/spreadsheetml/2006/main" count="78" uniqueCount="77">
  <si>
    <t>КФСР</t>
  </si>
  <si>
    <t>0104</t>
  </si>
  <si>
    <t>0106</t>
  </si>
  <si>
    <t>0309</t>
  </si>
  <si>
    <t>0502</t>
  </si>
  <si>
    <t>Коммунальное хозяйство</t>
  </si>
  <si>
    <t>0503</t>
  </si>
  <si>
    <t>Благоустройство</t>
  </si>
  <si>
    <t>0801</t>
  </si>
  <si>
    <t>0804</t>
  </si>
  <si>
    <t>1003</t>
  </si>
  <si>
    <t>1100</t>
  </si>
  <si>
    <t>0100</t>
  </si>
  <si>
    <t>Резервные фонды</t>
  </si>
  <si>
    <t>0300</t>
  </si>
  <si>
    <t>0400</t>
  </si>
  <si>
    <t>0500</t>
  </si>
  <si>
    <t>0800</t>
  </si>
  <si>
    <t>1000</t>
  </si>
  <si>
    <t>Социальное обеспечение населения</t>
  </si>
  <si>
    <t>1006</t>
  </si>
  <si>
    <t>Охрана семьи и детства</t>
  </si>
  <si>
    <t>Другие вопросы в области социальной политики</t>
  </si>
  <si>
    <t>ИТОГО РАСХОДОВ</t>
  </si>
  <si>
    <t>0111</t>
  </si>
  <si>
    <t>0113</t>
  </si>
  <si>
    <t>Жилищное хозяйство</t>
  </si>
  <si>
    <t>0200</t>
  </si>
  <si>
    <t>0203</t>
  </si>
  <si>
    <t>Мобилизационная и вневойсковая подготовка</t>
  </si>
  <si>
    <t>Первоначальный бюджет</t>
  </si>
  <si>
    <t>Другие вопросы в области культуры и кинематографии</t>
  </si>
  <si>
    <t>х</t>
  </si>
  <si>
    <t>Защита населения и территории от ЧС природного и техногенного характера , гражданская оборона</t>
  </si>
  <si>
    <t>0310</t>
  </si>
  <si>
    <t xml:space="preserve">Обеспечение пожарной безопасности </t>
  </si>
  <si>
    <t>Другие общегосударственные вопросы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</si>
  <si>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</si>
  <si>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</si>
  <si>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Обеспечение деятельности  финансовых, налоговых и таможенных органов и органов  финансового (финансово-бюджетного) надзора</t>
  </si>
  <si>
    <t>0409</t>
  </si>
  <si>
    <t>Дорожное хозяйство</t>
  </si>
  <si>
    <t>Общегосударственные вопросы</t>
  </si>
  <si>
    <t>Национальная оборона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</si>
  <si>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</si>
  <si>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</si>
  <si>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</si>
  <si>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Культура и кинематография</t>
  </si>
  <si>
    <t>Социальная политика</t>
  </si>
  <si>
    <t>Физическая культура и спорт</t>
  </si>
  <si>
    <t>0501</t>
  </si>
  <si>
    <t>Дефицит(-), профицит (+)</t>
  </si>
  <si>
    <t>Приложение 2</t>
  </si>
  <si>
    <t xml:space="preserve"> в % </t>
  </si>
  <si>
    <t xml:space="preserve">Культура </t>
  </si>
  <si>
    <t>0402</t>
  </si>
  <si>
    <t>Топливно-энергетический комплекс</t>
  </si>
  <si>
    <t>0410</t>
  </si>
  <si>
    <t>Информационные технологии</t>
  </si>
  <si>
    <t>0412</t>
  </si>
  <si>
    <t>Землеустройство</t>
  </si>
  <si>
    <t>2018 год</t>
  </si>
  <si>
    <t>Уточненный план на 01.10.2018 г.</t>
  </si>
  <si>
    <t>Фактическое исполнение за 9 месяцев 2018 года</t>
  </si>
  <si>
    <t>Ожидаемое исполнение за 2018 год</t>
  </si>
  <si>
    <t>2019 год</t>
  </si>
  <si>
    <t xml:space="preserve"> к первоначальному бюджету 2018г.</t>
  </si>
  <si>
    <t xml:space="preserve"> к ожидаемому исполнению за 2018 год</t>
  </si>
  <si>
    <t>2020год</t>
  </si>
  <si>
    <t>2021 год</t>
  </si>
  <si>
    <t>0505</t>
  </si>
  <si>
    <t>Другие вопросы в области ЖКХ</t>
  </si>
  <si>
    <t>1105</t>
  </si>
  <si>
    <t xml:space="preserve">Другие вопросы в области физической культуры и спорта </t>
  </si>
  <si>
    <t>0406</t>
  </si>
  <si>
    <t>Передача полномочий  в части обеспечения безопасности людей на водных объектах</t>
  </si>
  <si>
    <t>ОЦЕНКА ОЖИДАЕМОГО ИСПОЛНЕНИЯ РАСХОДНОЙ ЧАСТИ БЮДЖЕТА СОВЕТСКОГО СЕЛЬСОВЕТА ЗА 2018 Г. И ПРОГНОЗ  БЮДЖЕТА НА  2019  ГОД и плановый период 2020 и 2021 годов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</si>
</sst>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?"/>
    <numFmt numFmtId="194" formatCode="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19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194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94" fontId="7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94" fontId="8" fillId="33" borderId="10" xfId="0" applyNumberFormat="1" applyFont="1" applyFill="1" applyBorder="1" applyAlignment="1">
      <alignment/>
    </xf>
    <xf numFmtId="194" fontId="8" fillId="0" borderId="10" xfId="0" applyNumberFormat="1" applyFont="1" applyBorder="1" applyAlignment="1">
      <alignment/>
    </xf>
    <xf numFmtId="19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9" fontId="8" fillId="34" borderId="10" xfId="0" applyNumberFormat="1" applyFont="1" applyFill="1" applyBorder="1" applyAlignment="1">
      <alignment/>
    </xf>
    <xf numFmtId="0" fontId="8" fillId="34" borderId="11" xfId="0" applyFont="1" applyFill="1" applyBorder="1" applyAlignment="1">
      <alignment wrapText="1"/>
    </xf>
    <xf numFmtId="194" fontId="8" fillId="34" borderId="10" xfId="0" applyNumberFormat="1" applyFont="1" applyFill="1" applyBorder="1" applyAlignment="1">
      <alignment/>
    </xf>
    <xf numFmtId="49" fontId="8" fillId="34" borderId="11" xfId="0" applyNumberFormat="1" applyFont="1" applyFill="1" applyBorder="1" applyAlignment="1">
      <alignment wrapText="1"/>
    </xf>
    <xf numFmtId="194" fontId="8" fillId="34" borderId="10" xfId="0" applyNumberFormat="1" applyFont="1" applyFill="1" applyBorder="1" applyAlignment="1">
      <alignment/>
    </xf>
    <xf numFmtId="49" fontId="8" fillId="34" borderId="11" xfId="0" applyNumberFormat="1" applyFont="1" applyFill="1" applyBorder="1" applyAlignment="1">
      <alignment/>
    </xf>
    <xf numFmtId="49" fontId="8" fillId="34" borderId="10" xfId="0" applyNumberFormat="1" applyFont="1" applyFill="1" applyBorder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49" fontId="8" fillId="33" borderId="12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tabSelected="1" zoomScalePageLayoutView="0" workbookViewId="0" topLeftCell="B28">
      <selection activeCell="B3" sqref="B3:J3"/>
    </sheetView>
  </sheetViews>
  <sheetFormatPr defaultColWidth="9.140625" defaultRowHeight="12.75"/>
  <cols>
    <col min="1" max="1" width="2.28125" style="0" customWidth="1"/>
    <col min="2" max="2" width="8.7109375" style="0" customWidth="1"/>
    <col min="3" max="3" width="24.28125" style="0" customWidth="1"/>
    <col min="4" max="4" width="10.8515625" style="0" customWidth="1"/>
    <col min="5" max="5" width="12.00390625" style="0" customWidth="1"/>
    <col min="6" max="6" width="10.140625" style="0" customWidth="1"/>
    <col min="7" max="7" width="10.7109375" style="0" customWidth="1"/>
    <col min="8" max="8" width="9.8515625" style="0" customWidth="1"/>
    <col min="9" max="9" width="11.421875" style="0" customWidth="1"/>
    <col min="10" max="12" width="10.8515625" style="0" customWidth="1"/>
  </cols>
  <sheetData>
    <row r="1" spans="3:12" ht="21.75" customHeight="1">
      <c r="C1" s="30" t="s">
        <v>52</v>
      </c>
      <c r="D1" s="31"/>
      <c r="E1" s="31"/>
      <c r="F1" s="31"/>
      <c r="G1" s="31"/>
      <c r="H1" s="31"/>
      <c r="I1" s="31"/>
      <c r="J1" s="31"/>
      <c r="K1" s="25"/>
      <c r="L1" s="25"/>
    </row>
    <row r="3" spans="2:12" ht="56.25" customHeight="1">
      <c r="B3" s="36" t="s">
        <v>76</v>
      </c>
      <c r="C3" s="36"/>
      <c r="D3" s="36"/>
      <c r="E3" s="36"/>
      <c r="F3" s="36"/>
      <c r="G3" s="36"/>
      <c r="H3" s="36"/>
      <c r="I3" s="36"/>
      <c r="J3" s="36"/>
      <c r="K3" s="26"/>
      <c r="L3" s="26"/>
    </row>
    <row r="4" spans="2:12" ht="15">
      <c r="B4" s="1"/>
      <c r="C4" s="1"/>
      <c r="D4" s="1"/>
      <c r="E4" s="1"/>
      <c r="F4" s="1"/>
      <c r="G4" s="1"/>
      <c r="H4" s="1"/>
      <c r="I4" s="1"/>
      <c r="J4" s="2"/>
      <c r="K4" s="2"/>
      <c r="L4" s="2"/>
    </row>
    <row r="5" spans="2:12" ht="15.75">
      <c r="B5" s="40" t="s">
        <v>0</v>
      </c>
      <c r="C5" s="42" t="s">
        <v>38</v>
      </c>
      <c r="D5" s="28" t="s">
        <v>61</v>
      </c>
      <c r="E5" s="37"/>
      <c r="F5" s="37"/>
      <c r="G5" s="33"/>
      <c r="H5" s="38" t="s">
        <v>65</v>
      </c>
      <c r="I5" s="28" t="s">
        <v>53</v>
      </c>
      <c r="J5" s="29"/>
      <c r="K5" s="27"/>
      <c r="L5" s="27"/>
    </row>
    <row r="6" spans="2:12" ht="118.5" customHeight="1">
      <c r="B6" s="41"/>
      <c r="C6" s="43"/>
      <c r="D6" s="17" t="s">
        <v>30</v>
      </c>
      <c r="E6" s="9" t="s">
        <v>62</v>
      </c>
      <c r="F6" s="17" t="s">
        <v>63</v>
      </c>
      <c r="G6" s="17" t="s">
        <v>64</v>
      </c>
      <c r="H6" s="39"/>
      <c r="I6" s="17" t="s">
        <v>66</v>
      </c>
      <c r="J6" s="17" t="s">
        <v>67</v>
      </c>
      <c r="K6" s="17" t="s">
        <v>68</v>
      </c>
      <c r="L6" s="17" t="s">
        <v>69</v>
      </c>
    </row>
    <row r="7" spans="2:12" ht="33.75" customHeight="1">
      <c r="B7" s="18" t="s">
        <v>12</v>
      </c>
      <c r="C7" s="19" t="s">
        <v>42</v>
      </c>
      <c r="D7" s="20">
        <f>SUM(D8:D11)</f>
        <v>2927.7999999999997</v>
      </c>
      <c r="E7" s="20">
        <f>SUM(E8:E11)</f>
        <v>3262.2</v>
      </c>
      <c r="F7" s="20">
        <f>SUM(F8:F11)</f>
        <v>2447.6</v>
      </c>
      <c r="G7" s="20">
        <f>SUM(G8:G11)</f>
        <v>3261.2</v>
      </c>
      <c r="H7" s="20">
        <f>SUM(H8:H11)</f>
        <v>2887</v>
      </c>
      <c r="I7" s="20">
        <f>H7/D7*100</f>
        <v>98.60646219004032</v>
      </c>
      <c r="J7" s="20">
        <f>H7/G7*100</f>
        <v>88.52569606279897</v>
      </c>
      <c r="K7" s="20">
        <f>SUM(K8:K11)</f>
        <v>2839.7</v>
      </c>
      <c r="L7" s="20">
        <f>SUM(L8:L11)</f>
        <v>2950.3</v>
      </c>
    </row>
    <row r="8" spans="2:12" ht="162" customHeight="1">
      <c r="B8" s="3" t="s">
        <v>1</v>
      </c>
      <c r="C8" s="6" t="s">
        <v>37</v>
      </c>
      <c r="D8" s="5">
        <v>2451</v>
      </c>
      <c r="E8" s="5">
        <v>2569.5</v>
      </c>
      <c r="F8" s="5">
        <v>1937.4</v>
      </c>
      <c r="G8" s="5">
        <v>2569.5</v>
      </c>
      <c r="H8" s="5">
        <v>2272.7</v>
      </c>
      <c r="I8" s="5">
        <f>H8/D8*100</f>
        <v>92.72541819665442</v>
      </c>
      <c r="J8" s="5">
        <f>H8/G8*100</f>
        <v>88.44911461373808</v>
      </c>
      <c r="K8" s="5">
        <v>2368.2</v>
      </c>
      <c r="L8" s="5">
        <v>2460.5</v>
      </c>
    </row>
    <row r="9" spans="2:12" ht="111.75" customHeight="1">
      <c r="B9" s="3" t="s">
        <v>2</v>
      </c>
      <c r="C9" s="6" t="s">
        <v>39</v>
      </c>
      <c r="D9" s="5">
        <v>161.7</v>
      </c>
      <c r="E9" s="5">
        <v>161.7</v>
      </c>
      <c r="F9" s="5">
        <v>80.8</v>
      </c>
      <c r="G9" s="5">
        <v>161.7</v>
      </c>
      <c r="H9" s="5">
        <v>161.8</v>
      </c>
      <c r="I9" s="5">
        <f>H9/D9*100</f>
        <v>100.06184291898579</v>
      </c>
      <c r="J9" s="5">
        <f>H9/G9*100</f>
        <v>100.06184291898579</v>
      </c>
      <c r="K9" s="5">
        <v>0</v>
      </c>
      <c r="L9" s="5">
        <v>0</v>
      </c>
    </row>
    <row r="10" spans="2:12" ht="24" customHeight="1">
      <c r="B10" s="3" t="s">
        <v>24</v>
      </c>
      <c r="C10" s="6" t="s">
        <v>13</v>
      </c>
      <c r="D10" s="5">
        <v>1</v>
      </c>
      <c r="E10" s="5">
        <v>1</v>
      </c>
      <c r="F10" s="5">
        <v>0</v>
      </c>
      <c r="G10" s="5">
        <v>0</v>
      </c>
      <c r="H10" s="5">
        <v>1</v>
      </c>
      <c r="I10" s="5">
        <f>H10/D10*100</f>
        <v>100</v>
      </c>
      <c r="J10" s="5"/>
      <c r="K10" s="5">
        <v>1</v>
      </c>
      <c r="L10" s="5">
        <v>1</v>
      </c>
    </row>
    <row r="11" spans="2:12" ht="47.25" customHeight="1">
      <c r="B11" s="3" t="s">
        <v>25</v>
      </c>
      <c r="C11" s="6" t="s">
        <v>36</v>
      </c>
      <c r="D11" s="5">
        <v>314.1</v>
      </c>
      <c r="E11" s="5">
        <v>530</v>
      </c>
      <c r="F11" s="5">
        <v>429.4</v>
      </c>
      <c r="G11" s="5">
        <v>530</v>
      </c>
      <c r="H11" s="5">
        <v>451.5</v>
      </c>
      <c r="I11" s="5">
        <f>H11/D11*100</f>
        <v>143.7440305635148</v>
      </c>
      <c r="J11" s="5">
        <f>H11/G11*100</f>
        <v>85.18867924528301</v>
      </c>
      <c r="K11" s="5">
        <v>470.5</v>
      </c>
      <c r="L11" s="5">
        <v>488.8</v>
      </c>
    </row>
    <row r="12" spans="2:12" ht="29.25" customHeight="1">
      <c r="B12" s="18" t="s">
        <v>27</v>
      </c>
      <c r="C12" s="21" t="s">
        <v>43</v>
      </c>
      <c r="D12" s="20">
        <f>D13</f>
        <v>93.8</v>
      </c>
      <c r="E12" s="20">
        <f>E13</f>
        <v>93.8</v>
      </c>
      <c r="F12" s="20">
        <f>F13</f>
        <v>63.3</v>
      </c>
      <c r="G12" s="20">
        <f>G13</f>
        <v>93.8</v>
      </c>
      <c r="H12" s="20">
        <f>H13</f>
        <v>84.9</v>
      </c>
      <c r="I12" s="20">
        <f aca="true" t="shared" si="0" ref="I12:I21">H12/D12*100</f>
        <v>90.51172707889127</v>
      </c>
      <c r="J12" s="20">
        <f aca="true" t="shared" si="1" ref="J12:J21">H12/G12*100</f>
        <v>90.51172707889127</v>
      </c>
      <c r="K12" s="20">
        <f>K13</f>
        <v>86.1</v>
      </c>
      <c r="L12" s="20">
        <f>L13</f>
        <v>89</v>
      </c>
    </row>
    <row r="13" spans="2:12" ht="48" customHeight="1">
      <c r="B13" s="3" t="s">
        <v>28</v>
      </c>
      <c r="C13" s="6" t="s">
        <v>29</v>
      </c>
      <c r="D13" s="5">
        <v>93.8</v>
      </c>
      <c r="E13" s="5">
        <v>93.8</v>
      </c>
      <c r="F13" s="5">
        <v>63.3</v>
      </c>
      <c r="G13" s="5">
        <v>93.8</v>
      </c>
      <c r="H13" s="5">
        <v>84.9</v>
      </c>
      <c r="I13" s="5">
        <f t="shared" si="0"/>
        <v>90.51172707889127</v>
      </c>
      <c r="J13" s="5">
        <f t="shared" si="1"/>
        <v>90.51172707889127</v>
      </c>
      <c r="K13" s="5">
        <v>86.1</v>
      </c>
      <c r="L13" s="5">
        <v>89</v>
      </c>
    </row>
    <row r="14" spans="2:12" ht="68.25" customHeight="1">
      <c r="B14" s="18" t="s">
        <v>14</v>
      </c>
      <c r="C14" s="21" t="s">
        <v>44</v>
      </c>
      <c r="D14" s="22">
        <f>SUM(D15:D16)</f>
        <v>2256.3</v>
      </c>
      <c r="E14" s="22">
        <f>SUM(E15,E16)</f>
        <v>2571.7</v>
      </c>
      <c r="F14" s="22">
        <f>SUM(F15,F16)</f>
        <v>2022.2</v>
      </c>
      <c r="G14" s="22">
        <f>SUM(G15,G16)</f>
        <v>2571.7</v>
      </c>
      <c r="H14" s="22">
        <f>SUM(H15,H16)</f>
        <v>2406.5</v>
      </c>
      <c r="I14" s="20">
        <f t="shared" si="0"/>
        <v>106.65691619022293</v>
      </c>
      <c r="J14" s="20">
        <f t="shared" si="1"/>
        <v>93.57623361978459</v>
      </c>
      <c r="K14" s="22">
        <f>SUM(K15,K16)</f>
        <v>2507.6</v>
      </c>
      <c r="L14" s="22">
        <f>SUM(L15,L16)</f>
        <v>2605.4</v>
      </c>
    </row>
    <row r="15" spans="2:12" ht="80.25" customHeight="1">
      <c r="B15" s="3" t="s">
        <v>3</v>
      </c>
      <c r="C15" s="4" t="s">
        <v>33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 t="e">
        <f>H15/D15*100</f>
        <v>#DIV/0!</v>
      </c>
      <c r="J15" s="5" t="e">
        <f t="shared" si="1"/>
        <v>#DIV/0!</v>
      </c>
      <c r="K15" s="5">
        <v>0</v>
      </c>
      <c r="L15" s="5">
        <v>0</v>
      </c>
    </row>
    <row r="16" spans="2:12" ht="33.75" customHeight="1">
      <c r="B16" s="3" t="s">
        <v>34</v>
      </c>
      <c r="C16" s="4" t="s">
        <v>35</v>
      </c>
      <c r="D16" s="5">
        <v>2256.3</v>
      </c>
      <c r="E16" s="5">
        <v>2571.7</v>
      </c>
      <c r="F16" s="5">
        <v>2022.2</v>
      </c>
      <c r="G16" s="5">
        <v>2571.7</v>
      </c>
      <c r="H16" s="5">
        <v>2406.5</v>
      </c>
      <c r="I16" s="5">
        <f t="shared" si="0"/>
        <v>106.65691619022293</v>
      </c>
      <c r="J16" s="5">
        <f t="shared" si="1"/>
        <v>93.57623361978459</v>
      </c>
      <c r="K16" s="5">
        <v>2507.6</v>
      </c>
      <c r="L16" s="5">
        <v>2605.4</v>
      </c>
    </row>
    <row r="17" spans="2:12" ht="37.5" customHeight="1">
      <c r="B17" s="18" t="s">
        <v>15</v>
      </c>
      <c r="C17" s="21" t="s">
        <v>45</v>
      </c>
      <c r="D17" s="20">
        <f>SUM(D18:D22)</f>
        <v>1040.3</v>
      </c>
      <c r="E17" s="20">
        <f>SUM(E18:E22)</f>
        <v>2590.6</v>
      </c>
      <c r="F17" s="20">
        <f>SUM(F18:F22)</f>
        <v>1735.8999999999999</v>
      </c>
      <c r="G17" s="20">
        <f>SUM(G18:G22)</f>
        <v>2375.9</v>
      </c>
      <c r="H17" s="20">
        <f>SUM(H18:H22)</f>
        <v>1308.7</v>
      </c>
      <c r="I17" s="20">
        <f>H17/D17*100</f>
        <v>125.80024992790541</v>
      </c>
      <c r="J17" s="20">
        <f>H17/G17*100</f>
        <v>55.08228460793805</v>
      </c>
      <c r="K17" s="20">
        <f>SUM(K18:K22)</f>
        <v>1363.6</v>
      </c>
      <c r="L17" s="20">
        <f>SUM(L18:L22)</f>
        <v>1417.5</v>
      </c>
    </row>
    <row r="18" spans="2:12" ht="30.75" customHeight="1">
      <c r="B18" s="10" t="s">
        <v>55</v>
      </c>
      <c r="C18" s="11" t="s">
        <v>56</v>
      </c>
      <c r="D18" s="12">
        <v>190.1</v>
      </c>
      <c r="E18" s="12">
        <v>122.3</v>
      </c>
      <c r="F18" s="12">
        <v>62.5</v>
      </c>
      <c r="G18" s="12">
        <v>122.3</v>
      </c>
      <c r="H18" s="12">
        <v>78</v>
      </c>
      <c r="I18" s="5">
        <f t="shared" si="0"/>
        <v>41.031036296685954</v>
      </c>
      <c r="J18" s="5">
        <f t="shared" si="1"/>
        <v>63.777596075224864</v>
      </c>
      <c r="K18" s="12">
        <v>81.3</v>
      </c>
      <c r="L18" s="12">
        <v>84.5</v>
      </c>
    </row>
    <row r="19" spans="2:12" ht="30.75" customHeight="1">
      <c r="B19" s="10" t="s">
        <v>74</v>
      </c>
      <c r="C19" s="11" t="s">
        <v>75</v>
      </c>
      <c r="D19" s="12">
        <v>0</v>
      </c>
      <c r="E19" s="12">
        <v>5.3</v>
      </c>
      <c r="F19" s="12">
        <v>5.3</v>
      </c>
      <c r="G19" s="12">
        <v>5.3</v>
      </c>
      <c r="H19" s="12">
        <v>2.5</v>
      </c>
      <c r="I19" s="5"/>
      <c r="J19" s="5">
        <f t="shared" si="1"/>
        <v>47.16981132075472</v>
      </c>
      <c r="K19" s="12">
        <v>0</v>
      </c>
      <c r="L19" s="12">
        <v>0</v>
      </c>
    </row>
    <row r="20" spans="2:12" ht="30.75" customHeight="1">
      <c r="B20" s="10" t="s">
        <v>40</v>
      </c>
      <c r="C20" s="11" t="s">
        <v>41</v>
      </c>
      <c r="D20" s="12">
        <v>835.2</v>
      </c>
      <c r="E20" s="12">
        <v>2448</v>
      </c>
      <c r="F20" s="12">
        <v>1657.6</v>
      </c>
      <c r="G20" s="12">
        <v>2233.3</v>
      </c>
      <c r="H20" s="12">
        <v>1213.2</v>
      </c>
      <c r="I20" s="5">
        <f t="shared" si="0"/>
        <v>145.25862068965517</v>
      </c>
      <c r="J20" s="5">
        <f t="shared" si="1"/>
        <v>54.323198853714224</v>
      </c>
      <c r="K20" s="12">
        <v>1267.3</v>
      </c>
      <c r="L20" s="12">
        <v>1318</v>
      </c>
    </row>
    <row r="21" spans="2:12" ht="31.5">
      <c r="B21" s="3" t="s">
        <v>57</v>
      </c>
      <c r="C21" s="6" t="s">
        <v>58</v>
      </c>
      <c r="D21" s="5">
        <v>15</v>
      </c>
      <c r="E21" s="5">
        <v>15</v>
      </c>
      <c r="F21" s="5">
        <v>10.5</v>
      </c>
      <c r="G21" s="5">
        <v>15</v>
      </c>
      <c r="H21" s="8">
        <v>15</v>
      </c>
      <c r="I21" s="5">
        <f t="shared" si="0"/>
        <v>100</v>
      </c>
      <c r="J21" s="5">
        <f t="shared" si="1"/>
        <v>100</v>
      </c>
      <c r="K21" s="8">
        <v>15</v>
      </c>
      <c r="L21" s="8">
        <v>15</v>
      </c>
    </row>
    <row r="22" spans="2:12" ht="15.75">
      <c r="B22" s="3" t="s">
        <v>59</v>
      </c>
      <c r="C22" s="6" t="s">
        <v>60</v>
      </c>
      <c r="D22" s="5">
        <v>0</v>
      </c>
      <c r="E22" s="5">
        <v>0</v>
      </c>
      <c r="F22" s="5">
        <v>0</v>
      </c>
      <c r="G22" s="5">
        <v>0</v>
      </c>
      <c r="H22" s="8">
        <v>0</v>
      </c>
      <c r="I22" s="5"/>
      <c r="J22" s="5"/>
      <c r="K22" s="8">
        <v>0</v>
      </c>
      <c r="L22" s="8">
        <v>0</v>
      </c>
    </row>
    <row r="23" spans="2:12" ht="51.75" customHeight="1">
      <c r="B23" s="18" t="s">
        <v>16</v>
      </c>
      <c r="C23" s="21" t="s">
        <v>46</v>
      </c>
      <c r="D23" s="20">
        <f>D24+D25+D26+D27</f>
        <v>1710.3</v>
      </c>
      <c r="E23" s="20">
        <f>E24+E25+E26+E27</f>
        <v>1907.2</v>
      </c>
      <c r="F23" s="20">
        <f>F24+F25+F26+F27</f>
        <v>1515.3999999999999</v>
      </c>
      <c r="G23" s="20">
        <f>G24+G25+G26+G27</f>
        <v>1907.2</v>
      </c>
      <c r="H23" s="20">
        <f>H24+H25+H26+H27</f>
        <v>1862.1999999999998</v>
      </c>
      <c r="I23" s="20">
        <f>H23/D23*100</f>
        <v>108.88148278079868</v>
      </c>
      <c r="J23" s="20">
        <f>H23/G23*100</f>
        <v>97.64052013422818</v>
      </c>
      <c r="K23" s="20">
        <f>K24+K25+K26+K27</f>
        <v>2054.7</v>
      </c>
      <c r="L23" s="20">
        <f>L24+L25+L26+L27</f>
        <v>2136</v>
      </c>
    </row>
    <row r="24" spans="2:12" ht="15.75">
      <c r="B24" s="3" t="s">
        <v>50</v>
      </c>
      <c r="C24" s="13" t="s">
        <v>26</v>
      </c>
      <c r="D24" s="5">
        <v>117.6</v>
      </c>
      <c r="E24" s="5">
        <v>117.6</v>
      </c>
      <c r="F24" s="5">
        <v>58.8</v>
      </c>
      <c r="G24" s="5">
        <v>117.6</v>
      </c>
      <c r="H24" s="5">
        <v>117.6</v>
      </c>
      <c r="I24" s="5">
        <f>H24/D24*100</f>
        <v>100</v>
      </c>
      <c r="J24" s="5">
        <f>H24/G24*100</f>
        <v>100</v>
      </c>
      <c r="K24" s="5">
        <v>117.6</v>
      </c>
      <c r="L24" s="5">
        <v>117.6</v>
      </c>
    </row>
    <row r="25" spans="2:12" ht="31.5" customHeight="1">
      <c r="B25" s="3" t="s">
        <v>4</v>
      </c>
      <c r="C25" s="6" t="s">
        <v>5</v>
      </c>
      <c r="D25" s="5">
        <v>203.5</v>
      </c>
      <c r="E25" s="5">
        <v>203.5</v>
      </c>
      <c r="F25" s="5">
        <v>203.5</v>
      </c>
      <c r="G25" s="5">
        <v>203.5</v>
      </c>
      <c r="H25" s="5">
        <v>0</v>
      </c>
      <c r="I25" s="5">
        <f>H25/D25*100</f>
        <v>0</v>
      </c>
      <c r="J25" s="5">
        <f>H25/G25*100</f>
        <v>0</v>
      </c>
      <c r="K25" s="5">
        <v>0</v>
      </c>
      <c r="L25" s="5">
        <v>0</v>
      </c>
    </row>
    <row r="26" spans="2:12" ht="15.75">
      <c r="B26" s="3" t="s">
        <v>6</v>
      </c>
      <c r="C26" s="7" t="s">
        <v>7</v>
      </c>
      <c r="D26" s="5">
        <v>1240.9</v>
      </c>
      <c r="E26" s="5">
        <v>1373.9</v>
      </c>
      <c r="F26" s="5">
        <v>1103.1</v>
      </c>
      <c r="G26" s="5">
        <v>1373.9</v>
      </c>
      <c r="H26" s="5">
        <v>1480.2</v>
      </c>
      <c r="I26" s="5">
        <f>H26/D26*100</f>
        <v>119.28439036183416</v>
      </c>
      <c r="J26" s="5">
        <f>H26/G26*100</f>
        <v>107.73709876992503</v>
      </c>
      <c r="K26" s="5">
        <v>1661.6</v>
      </c>
      <c r="L26" s="5">
        <v>1732.2</v>
      </c>
    </row>
    <row r="27" spans="2:12" ht="31.5" customHeight="1">
      <c r="B27" s="3" t="s">
        <v>70</v>
      </c>
      <c r="C27" s="6" t="s">
        <v>71</v>
      </c>
      <c r="D27" s="5">
        <v>148.3</v>
      </c>
      <c r="E27" s="5">
        <v>212.2</v>
      </c>
      <c r="F27" s="5">
        <v>150</v>
      </c>
      <c r="G27" s="5">
        <v>212.2</v>
      </c>
      <c r="H27" s="5">
        <v>264.4</v>
      </c>
      <c r="I27" s="5">
        <f aca="true" t="shared" si="2" ref="I27:I34">H27/D27*100</f>
        <v>178.28725556304786</v>
      </c>
      <c r="J27" s="5">
        <f aca="true" t="shared" si="3" ref="J27:J34">H27/G27*100</f>
        <v>124.59943449575871</v>
      </c>
      <c r="K27" s="5">
        <v>275.5</v>
      </c>
      <c r="L27" s="5">
        <v>286.2</v>
      </c>
    </row>
    <row r="28" spans="2:12" ht="35.25" customHeight="1">
      <c r="B28" s="24" t="s">
        <v>17</v>
      </c>
      <c r="C28" s="21" t="s">
        <v>47</v>
      </c>
      <c r="D28" s="20">
        <f>D29+D30</f>
        <v>586.6</v>
      </c>
      <c r="E28" s="20">
        <f>E29+E30</f>
        <v>586.6</v>
      </c>
      <c r="F28" s="20">
        <f>F29+F30</f>
        <v>293.3</v>
      </c>
      <c r="G28" s="20">
        <f>G29+G30</f>
        <v>586.6</v>
      </c>
      <c r="H28" s="20">
        <f>H29+H30</f>
        <v>738.6</v>
      </c>
      <c r="I28" s="20">
        <f t="shared" si="2"/>
        <v>125.91203545857483</v>
      </c>
      <c r="J28" s="20">
        <f t="shared" si="3"/>
        <v>125.91203545857483</v>
      </c>
      <c r="K28" s="20">
        <f>K29+K30</f>
        <v>0</v>
      </c>
      <c r="L28" s="20">
        <f>L29+L30</f>
        <v>0</v>
      </c>
    </row>
    <row r="29" spans="2:12" ht="15.75">
      <c r="B29" s="3" t="s">
        <v>8</v>
      </c>
      <c r="C29" s="7" t="s">
        <v>54</v>
      </c>
      <c r="D29" s="5">
        <v>586.6</v>
      </c>
      <c r="E29" s="5">
        <v>586.6</v>
      </c>
      <c r="F29" s="5">
        <v>293.3</v>
      </c>
      <c r="G29" s="5">
        <v>586.6</v>
      </c>
      <c r="H29" s="5">
        <v>738.6</v>
      </c>
      <c r="I29" s="5">
        <f t="shared" si="2"/>
        <v>125.91203545857483</v>
      </c>
      <c r="J29" s="5">
        <f t="shared" si="3"/>
        <v>125.91203545857483</v>
      </c>
      <c r="K29" s="5">
        <v>0</v>
      </c>
      <c r="L29" s="5">
        <v>0</v>
      </c>
    </row>
    <row r="30" spans="2:12" ht="51.75" customHeight="1">
      <c r="B30" s="3" t="s">
        <v>9</v>
      </c>
      <c r="C30" s="6" t="s">
        <v>31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/>
      <c r="J30" s="5"/>
      <c r="K30" s="5">
        <v>0</v>
      </c>
      <c r="L30" s="5">
        <v>0</v>
      </c>
    </row>
    <row r="31" spans="2:12" ht="21.75" customHeight="1">
      <c r="B31" s="18" t="s">
        <v>18</v>
      </c>
      <c r="C31" s="23" t="s">
        <v>48</v>
      </c>
      <c r="D31" s="20">
        <f>SUM(D32:D34)</f>
        <v>26</v>
      </c>
      <c r="E31" s="20">
        <f>SUM(E32:E34)</f>
        <v>26</v>
      </c>
      <c r="F31" s="20">
        <f>SUM(F32:F34)</f>
        <v>5.4</v>
      </c>
      <c r="G31" s="20">
        <f>SUM(G32:G34)</f>
        <v>8.7</v>
      </c>
      <c r="H31" s="20">
        <f>SUM(H32:H34)</f>
        <v>12</v>
      </c>
      <c r="I31" s="20">
        <f t="shared" si="2"/>
        <v>46.15384615384615</v>
      </c>
      <c r="J31" s="20">
        <f t="shared" si="3"/>
        <v>137.93103448275863</v>
      </c>
      <c r="K31" s="20">
        <f>SUM(K32:K34)</f>
        <v>15</v>
      </c>
      <c r="L31" s="20">
        <f>SUM(L32:L34)</f>
        <v>15</v>
      </c>
    </row>
    <row r="32" spans="2:12" ht="29.25" customHeight="1">
      <c r="B32" s="3" t="s">
        <v>10</v>
      </c>
      <c r="C32" s="6" t="s">
        <v>19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/>
      <c r="J32" s="5"/>
      <c r="K32" s="5">
        <v>0</v>
      </c>
      <c r="L32" s="5">
        <v>0</v>
      </c>
    </row>
    <row r="33" spans="2:12" ht="19.5" customHeight="1">
      <c r="B33" s="3">
        <v>1004</v>
      </c>
      <c r="C33" s="7" t="s">
        <v>21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/>
      <c r="J33" s="5"/>
      <c r="K33" s="5">
        <v>0</v>
      </c>
      <c r="L33" s="5">
        <v>0</v>
      </c>
    </row>
    <row r="34" spans="2:12" ht="51" customHeight="1">
      <c r="B34" s="3" t="s">
        <v>20</v>
      </c>
      <c r="C34" s="6" t="s">
        <v>22</v>
      </c>
      <c r="D34" s="5">
        <v>26</v>
      </c>
      <c r="E34" s="5">
        <v>26</v>
      </c>
      <c r="F34" s="5">
        <v>5.4</v>
      </c>
      <c r="G34" s="5">
        <v>8.7</v>
      </c>
      <c r="H34" s="5">
        <v>12</v>
      </c>
      <c r="I34" s="5">
        <f t="shared" si="2"/>
        <v>46.15384615384615</v>
      </c>
      <c r="J34" s="5">
        <f t="shared" si="3"/>
        <v>137.93103448275863</v>
      </c>
      <c r="K34" s="5">
        <v>15</v>
      </c>
      <c r="L34" s="5">
        <v>15</v>
      </c>
    </row>
    <row r="35" spans="2:12" ht="35.25" customHeight="1">
      <c r="B35" s="18" t="s">
        <v>11</v>
      </c>
      <c r="C35" s="21" t="s">
        <v>49</v>
      </c>
      <c r="D35" s="20">
        <f>D36</f>
        <v>507.9</v>
      </c>
      <c r="E35" s="20">
        <f>E36</f>
        <v>542.8</v>
      </c>
      <c r="F35" s="20">
        <f>F36</f>
        <v>352.8</v>
      </c>
      <c r="G35" s="20">
        <f>G36</f>
        <v>542.8</v>
      </c>
      <c r="H35" s="20">
        <f>H36</f>
        <v>546.9</v>
      </c>
      <c r="I35" s="20">
        <f>H35/D35*100</f>
        <v>107.67867690490253</v>
      </c>
      <c r="J35" s="20">
        <f>H35/G35*100</f>
        <v>100.75534266764923</v>
      </c>
      <c r="K35" s="20">
        <f>K36</f>
        <v>569.9</v>
      </c>
      <c r="L35" s="20">
        <f>L36</f>
        <v>592.1</v>
      </c>
    </row>
    <row r="36" spans="2:12" ht="20.25" customHeight="1">
      <c r="B36" s="3" t="s">
        <v>72</v>
      </c>
      <c r="C36" s="7" t="s">
        <v>73</v>
      </c>
      <c r="D36" s="5">
        <v>507.9</v>
      </c>
      <c r="E36" s="5">
        <v>542.8</v>
      </c>
      <c r="F36" s="5">
        <v>352.8</v>
      </c>
      <c r="G36" s="5">
        <v>542.8</v>
      </c>
      <c r="H36" s="5">
        <v>546.9</v>
      </c>
      <c r="I36" s="5">
        <f>H36/D36*100</f>
        <v>107.67867690490253</v>
      </c>
      <c r="J36" s="5">
        <f>H36/G36*100</f>
        <v>100.75534266764923</v>
      </c>
      <c r="K36" s="5">
        <v>569.9</v>
      </c>
      <c r="L36" s="5">
        <v>592.1</v>
      </c>
    </row>
    <row r="37" spans="2:12" ht="37.5" customHeight="1">
      <c r="B37" s="34" t="s">
        <v>23</v>
      </c>
      <c r="C37" s="35"/>
      <c r="D37" s="14">
        <f>D31+D28+D23+D17+D14+D7+D35+D12</f>
        <v>9148.999999999998</v>
      </c>
      <c r="E37" s="14">
        <f>E31+E28+E23+E17+E14+E7+E35+E12</f>
        <v>11580.899999999998</v>
      </c>
      <c r="F37" s="14">
        <f>F31+F28+F23+F17+F14+F7+F35+F12</f>
        <v>8435.899999999998</v>
      </c>
      <c r="G37" s="14">
        <f>G31+G28+G23+G17+G14+G7+G35+G12</f>
        <v>11347.899999999998</v>
      </c>
      <c r="H37" s="14">
        <f>H31+H28+H23+H17+H14+H7+H35+H12</f>
        <v>9846.8</v>
      </c>
      <c r="I37" s="14">
        <f>H37/D37*100</f>
        <v>107.62706306700187</v>
      </c>
      <c r="J37" s="14">
        <f>H37/G37*100</f>
        <v>86.77200186818708</v>
      </c>
      <c r="K37" s="14">
        <f>K31+K28+K23+K17+K14+K7+K35+K12</f>
        <v>9436.599999999999</v>
      </c>
      <c r="L37" s="14">
        <f>L31+L28+L23+L17+L14+L7+L35+L12</f>
        <v>9805.300000000001</v>
      </c>
    </row>
    <row r="38" spans="2:12" ht="27" customHeight="1">
      <c r="B38" s="32" t="s">
        <v>51</v>
      </c>
      <c r="C38" s="33"/>
      <c r="D38" s="15">
        <v>0</v>
      </c>
      <c r="E38" s="15">
        <v>-382.1</v>
      </c>
      <c r="F38" s="15">
        <v>-307.9</v>
      </c>
      <c r="G38" s="15">
        <v>-294.8</v>
      </c>
      <c r="H38" s="15">
        <v>0</v>
      </c>
      <c r="I38" s="16" t="s">
        <v>32</v>
      </c>
      <c r="J38" s="16" t="s">
        <v>32</v>
      </c>
      <c r="K38" s="15">
        <v>0</v>
      </c>
      <c r="L38" s="15">
        <v>0</v>
      </c>
    </row>
  </sheetData>
  <sheetProtection/>
  <mergeCells count="9">
    <mergeCell ref="I5:J5"/>
    <mergeCell ref="C1:J1"/>
    <mergeCell ref="B38:C38"/>
    <mergeCell ref="B37:C37"/>
    <mergeCell ref="B3:J3"/>
    <mergeCell ref="D5:G5"/>
    <mergeCell ref="H5:H6"/>
    <mergeCell ref="B5:B6"/>
    <mergeCell ref="C5:C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Sovetskaya_adm</cp:lastModifiedBy>
  <cp:lastPrinted>2016-12-12T08:34:59Z</cp:lastPrinted>
  <dcterms:created xsi:type="dcterms:W3CDTF">1996-10-08T23:32:33Z</dcterms:created>
  <dcterms:modified xsi:type="dcterms:W3CDTF">2018-11-16T05:36:15Z</dcterms:modified>
  <cp:category/>
  <cp:version/>
  <cp:contentType/>
  <cp:contentStatus/>
</cp:coreProperties>
</file>